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MJ UNIZG 2020 list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K12">
      <text>
        <t xml:space="preserve">Re-launched as BMJ EBM 24th Jan 2018</t>
      </text>
    </comment>
  </commentList>
</comments>
</file>

<file path=xl/sharedStrings.xml><?xml version="1.0" encoding="utf-8"?>
<sst xmlns="http://schemas.openxmlformats.org/spreadsheetml/2006/main" count="327" uniqueCount="221">
  <si>
    <t>BMJ JOURNALS OUTSIDE the COLLECTION</t>
  </si>
  <si>
    <t>Journal Title</t>
  </si>
  <si>
    <t>Journal Acronym</t>
  </si>
  <si>
    <t>URL</t>
  </si>
  <si>
    <t>Print or Online</t>
  </si>
  <si>
    <t>Print ISSN</t>
  </si>
  <si>
    <t>Online ISSN</t>
  </si>
  <si>
    <t>Specialty Category</t>
  </si>
  <si>
    <t>Frequency</t>
  </si>
  <si>
    <t>Impact Factor</t>
  </si>
  <si>
    <t>Ranking</t>
  </si>
  <si>
    <t>Launch Date</t>
  </si>
  <si>
    <t>Collection</t>
  </si>
  <si>
    <t>The BMJ</t>
  </si>
  <si>
    <t>BMJ (The)</t>
  </si>
  <si>
    <t>Both</t>
  </si>
  <si>
    <t>0959-8154</t>
  </si>
  <si>
    <t>1756-1833</t>
  </si>
  <si>
    <t>General Medicine</t>
  </si>
  <si>
    <t>Weekly</t>
  </si>
  <si>
    <t xml:space="preserve">4/154 </t>
  </si>
  <si>
    <t>Oct 1840</t>
  </si>
  <si>
    <t>BMJ Case Reports</t>
  </si>
  <si>
    <t>BMJ CR</t>
  </si>
  <si>
    <t>Online</t>
  </si>
  <si>
    <t>1757-790X</t>
  </si>
  <si>
    <t>Continuous</t>
  </si>
  <si>
    <t>Nov 2008</t>
  </si>
  <si>
    <t>BMJ STANDARD COLLECTION</t>
  </si>
  <si>
    <t>ADC: Education &amp; Practice</t>
  </si>
  <si>
    <t>EP</t>
  </si>
  <si>
    <t>1743-0585</t>
  </si>
  <si>
    <t>1743-0593</t>
  </si>
  <si>
    <t>Paediatrics</t>
  </si>
  <si>
    <t>Bi-monthly</t>
  </si>
  <si>
    <t xml:space="preserve">69/124 </t>
  </si>
  <si>
    <t>2004</t>
  </si>
  <si>
    <t>Standard</t>
  </si>
  <si>
    <t>ADC: Fetal &amp; Neonatal</t>
  </si>
  <si>
    <t>FNN</t>
  </si>
  <si>
    <t>1359-2998</t>
  </si>
  <si>
    <t>1468-2052</t>
  </si>
  <si>
    <t>7/124</t>
  </si>
  <si>
    <t>Jan 1994</t>
  </si>
  <si>
    <t>Annals of the Rheumatic Diseases</t>
  </si>
  <si>
    <t>ARD</t>
  </si>
  <si>
    <t>0003-4967</t>
  </si>
  <si>
    <t>1468-2060</t>
  </si>
  <si>
    <t>Rheumatology</t>
  </si>
  <si>
    <t>Monthly</t>
  </si>
  <si>
    <t xml:space="preserve">2/31 </t>
  </si>
  <si>
    <t>Jan 1939</t>
  </si>
  <si>
    <t>Archives of Disease in Childhood</t>
  </si>
  <si>
    <t>ADC</t>
  </si>
  <si>
    <t>http://adc.bmj.com</t>
  </si>
  <si>
    <t>0003-9888</t>
  </si>
  <si>
    <t>1468-2044</t>
  </si>
  <si>
    <t xml:space="preserve">12/124 </t>
  </si>
  <si>
    <t>Jan 1926</t>
  </si>
  <si>
    <t>BMJ Evidence-Based Medicine</t>
  </si>
  <si>
    <t>BMJ EBM</t>
  </si>
  <si>
    <t>2515-446X</t>
  </si>
  <si>
    <t>2515-4478</t>
  </si>
  <si>
    <t>Jan 2000</t>
  </si>
  <si>
    <t>BMJ Quality &amp; Safety</t>
  </si>
  <si>
    <t>BMJ QS</t>
  </si>
  <si>
    <t>2044-5415</t>
  </si>
  <si>
    <t>2044-5423</t>
  </si>
  <si>
    <t>Public health</t>
  </si>
  <si>
    <t xml:space="preserve">1/94 </t>
  </si>
  <si>
    <t>Mar 1992</t>
  </si>
  <si>
    <t>British Journal of Ophthalmology</t>
  </si>
  <si>
    <t>BJO</t>
  </si>
  <si>
    <t>0007-1161</t>
  </si>
  <si>
    <t>1468-2079</t>
  </si>
  <si>
    <t>Ophthalmology</t>
  </si>
  <si>
    <t xml:space="preserve">10/59 </t>
  </si>
  <si>
    <t>Jan 1917</t>
  </si>
  <si>
    <t>British Journal of Sports Medicine</t>
  </si>
  <si>
    <t>BJSM</t>
  </si>
  <si>
    <t>0306-3674</t>
  </si>
  <si>
    <t>1473-0480</t>
  </si>
  <si>
    <t>Sports and Exercise Medicine</t>
  </si>
  <si>
    <t>Bi-weekly</t>
  </si>
  <si>
    <t>1/81</t>
  </si>
  <si>
    <t>Jan 1964</t>
  </si>
  <si>
    <t>Emergency Medicine Journal</t>
  </si>
  <si>
    <t>EMJ</t>
  </si>
  <si>
    <t>1472-0205</t>
  </si>
  <si>
    <t>1472-0213</t>
  </si>
  <si>
    <t>Emergency Medicine</t>
  </si>
  <si>
    <t>9/26</t>
  </si>
  <si>
    <t>Mar 1984</t>
  </si>
  <si>
    <t>Evidence-Based Mental Health</t>
  </si>
  <si>
    <t>EBMH</t>
  </si>
  <si>
    <t>1362-0347</t>
  </si>
  <si>
    <t>1468-960X</t>
  </si>
  <si>
    <t>Psychiatry</t>
  </si>
  <si>
    <t>Feb 1998</t>
  </si>
  <si>
    <t>Evidence-Based Nursing</t>
  </si>
  <si>
    <t>EBN</t>
  </si>
  <si>
    <t>1367-6539</t>
  </si>
  <si>
    <t>1468-9618</t>
  </si>
  <si>
    <t>Nursing</t>
  </si>
  <si>
    <t>Quarterly</t>
  </si>
  <si>
    <t>Jan 1998</t>
  </si>
  <si>
    <t>Frontline Gastroenterology</t>
  </si>
  <si>
    <t>FG</t>
  </si>
  <si>
    <t>2040-4137</t>
  </si>
  <si>
    <t>2041-4145</t>
  </si>
  <si>
    <t>Gastroenterology</t>
  </si>
  <si>
    <t>Apr 2010</t>
  </si>
  <si>
    <t>Gut</t>
  </si>
  <si>
    <t>GUT</t>
  </si>
  <si>
    <t>0017-5749</t>
  </si>
  <si>
    <t>1468-3288</t>
  </si>
  <si>
    <t xml:space="preserve">2/80 </t>
  </si>
  <si>
    <t>Mar 1960</t>
  </si>
  <si>
    <t>Heart</t>
  </si>
  <si>
    <t>HEART</t>
  </si>
  <si>
    <t>1355-6037</t>
  </si>
  <si>
    <t>1468-201X</t>
  </si>
  <si>
    <t>Cardiology</t>
  </si>
  <si>
    <t>22/128</t>
  </si>
  <si>
    <t>Heart Asia</t>
  </si>
  <si>
    <t>HEARTASIA</t>
  </si>
  <si>
    <t>2398-5968</t>
  </si>
  <si>
    <t>1759-1104</t>
  </si>
  <si>
    <t>2009</t>
  </si>
  <si>
    <t>Injury Prevention</t>
  </si>
  <si>
    <t>IP</t>
  </si>
  <si>
    <t>1353-8047</t>
  </si>
  <si>
    <t>1475-5785</t>
  </si>
  <si>
    <t>Public Health</t>
  </si>
  <si>
    <t xml:space="preserve">63/180 </t>
  </si>
  <si>
    <t>Mar 1995</t>
  </si>
  <si>
    <t>Journal of Clinical Pathology</t>
  </si>
  <si>
    <t>JCP</t>
  </si>
  <si>
    <t>0021-9746</t>
  </si>
  <si>
    <t>1472-4146</t>
  </si>
  <si>
    <t>Pathology</t>
  </si>
  <si>
    <t xml:space="preserve">23/79 </t>
  </si>
  <si>
    <t>Nov 1947</t>
  </si>
  <si>
    <t>Journal of Epidemiology &amp; Community Health</t>
  </si>
  <si>
    <t>JECH</t>
  </si>
  <si>
    <t>0143-005X</t>
  </si>
  <si>
    <t>1470-2738</t>
  </si>
  <si>
    <t xml:space="preserve">10/156 </t>
  </si>
  <si>
    <t>Jan 1947</t>
  </si>
  <si>
    <t>Journal of Medical Ethics</t>
  </si>
  <si>
    <t>JME</t>
  </si>
  <si>
    <t>0306-6800</t>
  </si>
  <si>
    <t>1473-4257</t>
  </si>
  <si>
    <t>Ethics</t>
  </si>
  <si>
    <t xml:space="preserve">3/16 </t>
  </si>
  <si>
    <t xml:space="preserve">Apr 1975 </t>
  </si>
  <si>
    <t>Journal of Medical Genetics</t>
  </si>
  <si>
    <t>JMG</t>
  </si>
  <si>
    <t>0022-2593</t>
  </si>
  <si>
    <t>1468-6244</t>
  </si>
  <si>
    <t>Genetics</t>
  </si>
  <si>
    <t>19/171</t>
  </si>
  <si>
    <t>Sep 1964</t>
  </si>
  <si>
    <t>Journal of NeuroInterventional Surgery</t>
  </si>
  <si>
    <t>JNIS</t>
  </si>
  <si>
    <t>1759-8478</t>
  </si>
  <si>
    <t>1759-8486</t>
  </si>
  <si>
    <t>Neurosurgery</t>
  </si>
  <si>
    <t xml:space="preserve">6/14 ; 28/200 </t>
  </si>
  <si>
    <t>Jul 2009</t>
  </si>
  <si>
    <t>Journal of Neurology, Neurosurgery &amp; Psychiatry</t>
  </si>
  <si>
    <t>JNNP</t>
  </si>
  <si>
    <t>0022-3050</t>
  </si>
  <si>
    <t>1468-330X</t>
  </si>
  <si>
    <t>Neurology</t>
  </si>
  <si>
    <t>15/197</t>
  </si>
  <si>
    <t>May 1920</t>
  </si>
  <si>
    <t>Medical Humanities</t>
  </si>
  <si>
    <t>MH</t>
  </si>
  <si>
    <t>1468-215X</t>
  </si>
  <si>
    <t>1473-4265</t>
  </si>
  <si>
    <t>Bi-annually</t>
  </si>
  <si>
    <t>Jun 2000</t>
  </si>
  <si>
    <t>Occupational and Environmental Medicine</t>
  </si>
  <si>
    <t>OEM</t>
  </si>
  <si>
    <t>1351-0711</t>
  </si>
  <si>
    <t>1470-7926</t>
  </si>
  <si>
    <t>Occupational Medicine</t>
  </si>
  <si>
    <t>26/180</t>
  </si>
  <si>
    <t>Jan 1944</t>
  </si>
  <si>
    <t>Postgraduate Medical Journal</t>
  </si>
  <si>
    <t>PMJ</t>
  </si>
  <si>
    <t>0032-5473</t>
  </si>
  <si>
    <t>1469-0756</t>
  </si>
  <si>
    <t xml:space="preserve">53/154 </t>
  </si>
  <si>
    <t>Oct 1925</t>
  </si>
  <si>
    <t>Practical Neurology</t>
  </si>
  <si>
    <t>PN</t>
  </si>
  <si>
    <t>1474-7758</t>
  </si>
  <si>
    <t>1474-7766</t>
  </si>
  <si>
    <t>Oct 2001</t>
  </si>
  <si>
    <t>Sexually Transmitted Infections</t>
  </si>
  <si>
    <t>STI</t>
  </si>
  <si>
    <t>1368-4973</t>
  </si>
  <si>
    <t>1472-3263</t>
  </si>
  <si>
    <t>Sexual and Reproductive Medicine</t>
  </si>
  <si>
    <t xml:space="preserve">29/88 </t>
  </si>
  <si>
    <t>Jan 1925</t>
  </si>
  <si>
    <t>Thorax</t>
  </si>
  <si>
    <t>THORAX</t>
  </si>
  <si>
    <t>0040-6376</t>
  </si>
  <si>
    <t>1468-3296</t>
  </si>
  <si>
    <t>Respiratory Medicine</t>
  </si>
  <si>
    <t>5/59</t>
  </si>
  <si>
    <t>Mar 1946</t>
  </si>
  <si>
    <t>Tobacco Control</t>
  </si>
  <si>
    <t>TC</t>
  </si>
  <si>
    <t>0964-4563</t>
  </si>
  <si>
    <t>1468-3318</t>
  </si>
  <si>
    <t>B-monthly</t>
  </si>
  <si>
    <t xml:space="preserve">22/180 (SCIE) 7/156 (SSCI)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</si>
</sst>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0.0"/>
      <color rgb="FF000000"/>
      <name val="Arial"/>
    </font>
    <font>
      <b/>
      <sz val="10.0"/>
      <color rgb="FFFFFFFF"/>
      <name val="Arial"/>
    </font>
    <font>
      <b/>
      <sz val="10.0"/>
      <color rgb="FF434343"/>
      <name val="Arial"/>
    </font>
    <font>
      <color rgb="FF434343"/>
      <name val="Arial"/>
    </font>
    <font>
      <sz val="10.0"/>
      <color theme="1"/>
      <name val="Arial"/>
    </font>
    <font>
      <u/>
      <sz val="10.0"/>
      <color rgb="FF1155CC"/>
      <name val="Arial"/>
    </font>
    <font>
      <sz val="11.0"/>
      <color rgb="FF000000"/>
      <name val="Calibri"/>
    </font>
    <font>
      <u/>
      <sz val="10.0"/>
      <color rgb="FF0000FF"/>
      <name val="Arial"/>
    </font>
    <font>
      <b/>
      <sz val="10.0"/>
      <color rgb="FF674EA7"/>
      <name val="Arial"/>
    </font>
    <font>
      <color rgb="FF674EA7"/>
      <name val="Arial"/>
    </font>
    <font>
      <u/>
      <sz val="10.0"/>
      <color rgb="FF1155CC"/>
      <name val="Arial"/>
    </font>
    <font>
      <u/>
      <sz val="10.0"/>
      <color rgb="FF1155CC"/>
      <name val="Arial"/>
    </font>
    <font>
      <sz val="10.0"/>
      <color rgb="FF222222"/>
      <name val="Arial"/>
    </font>
    <font>
      <u/>
      <sz val="10.0"/>
      <color rgb="FF0000FF"/>
      <name val="Arial"/>
    </font>
  </fonts>
  <fills count="4">
    <fill>
      <patternFill patternType="none"/>
    </fill>
    <fill>
      <patternFill patternType="lightGray"/>
    </fill>
    <fill>
      <patternFill patternType="solid">
        <fgColor rgb="FF666666"/>
        <bgColor rgb="FF666666"/>
      </patternFill>
    </fill>
    <fill>
      <patternFill patternType="solid">
        <fgColor rgb="FF674EA7"/>
        <bgColor rgb="FF674EA7"/>
      </patternFill>
    </fill>
  </fills>
  <borders count="12">
    <border/>
    <border>
      <left style="thin">
        <color rgb="FF434343"/>
      </left>
      <right style="thin">
        <color rgb="FF999999"/>
      </right>
      <top style="thin">
        <color rgb="FF434343"/>
      </top>
      <bottom style="thin">
        <color rgb="FF434343"/>
      </bottom>
    </border>
    <border>
      <left style="thin">
        <color rgb="FF999999"/>
      </left>
      <right style="thin">
        <color rgb="FF999999"/>
      </right>
      <top style="thin">
        <color rgb="FF434343"/>
      </top>
      <bottom style="thin">
        <color rgb="FF434343"/>
      </bottom>
    </border>
    <border>
      <top style="thin">
        <color rgb="FF434343"/>
      </top>
      <bottom style="thin">
        <color rgb="FF434343"/>
      </bottom>
    </border>
    <border>
      <right style="thin">
        <color rgb="FF434343"/>
      </right>
      <top style="thin">
        <color rgb="FF434343"/>
      </top>
      <bottom style="thin">
        <color rgb="FF434343"/>
      </bottom>
    </border>
    <border>
      <left style="thin">
        <color rgb="FF999999"/>
      </left>
      <right style="thin">
        <color rgb="FF999999"/>
      </right>
      <bottom style="thin">
        <color rgb="FF999999"/>
      </bottom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</border>
    <border>
      <left style="thin">
        <color rgb="FF999999"/>
      </left>
      <right style="thin">
        <color rgb="FF999999"/>
      </right>
      <top style="thin">
        <color rgb="FF999999"/>
      </top>
    </border>
    <border>
      <left style="thin">
        <color rgb="FF9900FF"/>
      </left>
      <right style="thin">
        <color rgb="FF999999"/>
      </right>
      <top style="thin">
        <color rgb="FF9900FF"/>
      </top>
      <bottom style="thin">
        <color rgb="FF9900FF"/>
      </bottom>
    </border>
    <border>
      <left style="thin">
        <color rgb="FF999999"/>
      </left>
      <right style="thin">
        <color rgb="FF999999"/>
      </right>
      <top style="thin">
        <color rgb="FF9900FF"/>
      </top>
      <bottom style="thin">
        <color rgb="FF9900FF"/>
      </bottom>
    </border>
    <border>
      <top style="thin">
        <color rgb="FF9900FF"/>
      </top>
      <bottom style="thin">
        <color rgb="FF9900FF"/>
      </bottom>
    </border>
    <border>
      <right style="thin">
        <color rgb="FF9900FF"/>
      </right>
      <top style="thin">
        <color rgb="FF9900FF"/>
      </top>
      <bottom style="thin">
        <color rgb="FF9900FF"/>
      </bottom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left" vertical="center"/>
    </xf>
    <xf borderId="0" fillId="2" fontId="1" numFmtId="49" xfId="0" applyAlignment="1" applyFont="1" applyNumberFormat="1">
      <alignment horizontal="left" vertical="center"/>
    </xf>
    <xf borderId="1" fillId="0" fontId="2" numFmtId="0" xfId="0" applyAlignment="1" applyBorder="1" applyFont="1">
      <alignment horizontal="left" vertical="center"/>
    </xf>
    <xf borderId="2" fillId="0" fontId="2" numFmtId="0" xfId="0" applyAlignment="1" applyBorder="1" applyFont="1">
      <alignment horizontal="left" vertical="center"/>
    </xf>
    <xf borderId="2" fillId="0" fontId="2" numFmtId="49" xfId="0" applyAlignment="1" applyBorder="1" applyFont="1" applyNumberFormat="1">
      <alignment horizontal="left" vertical="center"/>
    </xf>
    <xf borderId="3" fillId="0" fontId="3" numFmtId="0" xfId="0" applyBorder="1" applyFont="1"/>
    <xf borderId="4" fillId="0" fontId="3" numFmtId="0" xfId="0" applyBorder="1" applyFont="1"/>
    <xf borderId="5" fillId="0" fontId="4" numFmtId="0" xfId="0" applyAlignment="1" applyBorder="1" applyFont="1">
      <alignment horizontal="left" vertical="center"/>
    </xf>
    <xf borderId="5" fillId="0" fontId="5" numFmtId="0" xfId="0" applyAlignment="1" applyBorder="1" applyFont="1">
      <alignment horizontal="left" vertical="center"/>
    </xf>
    <xf borderId="5" fillId="0" fontId="6" numFmtId="49" xfId="0" applyAlignment="1" applyBorder="1" applyFont="1" applyNumberFormat="1">
      <alignment horizontal="left" vertical="center"/>
    </xf>
    <xf borderId="6" fillId="0" fontId="4" numFmtId="0" xfId="0" applyAlignment="1" applyBorder="1" applyFont="1">
      <alignment horizontal="left" vertical="center"/>
    </xf>
    <xf borderId="6" fillId="0" fontId="7" numFmtId="0" xfId="0" applyAlignment="1" applyBorder="1" applyFont="1">
      <alignment horizontal="left" vertical="center"/>
    </xf>
    <xf borderId="6" fillId="0" fontId="4" numFmtId="49" xfId="0" applyAlignment="1" applyBorder="1" applyFont="1" applyNumberFormat="1">
      <alignment horizontal="left" vertical="center"/>
    </xf>
    <xf borderId="6" fillId="0" fontId="1" numFmtId="0" xfId="0" applyAlignment="1" applyBorder="1" applyFont="1">
      <alignment horizontal="left" vertical="center"/>
    </xf>
    <xf borderId="6" fillId="0" fontId="1" numFmtId="49" xfId="0" applyAlignment="1" applyBorder="1" applyFont="1" applyNumberFormat="1">
      <alignment horizontal="left" vertical="center"/>
    </xf>
    <xf borderId="7" fillId="3" fontId="1" numFmtId="0" xfId="0" applyAlignment="1" applyBorder="1" applyFill="1" applyFont="1">
      <alignment horizontal="left" vertical="center"/>
    </xf>
    <xf borderId="7" fillId="3" fontId="1" numFmtId="49" xfId="0" applyAlignment="1" applyBorder="1" applyFont="1" applyNumberFormat="1">
      <alignment horizontal="left" vertical="center"/>
    </xf>
    <xf borderId="8" fillId="0" fontId="8" numFmtId="0" xfId="0" applyAlignment="1" applyBorder="1" applyFont="1">
      <alignment horizontal="left" vertical="center"/>
    </xf>
    <xf borderId="9" fillId="0" fontId="8" numFmtId="0" xfId="0" applyAlignment="1" applyBorder="1" applyFont="1">
      <alignment horizontal="left" vertical="center"/>
    </xf>
    <xf borderId="9" fillId="0" fontId="8" numFmtId="49" xfId="0" applyAlignment="1" applyBorder="1" applyFont="1" applyNumberFormat="1">
      <alignment horizontal="left" vertical="center"/>
    </xf>
    <xf borderId="10" fillId="0" fontId="9" numFmtId="0" xfId="0" applyBorder="1" applyFont="1"/>
    <xf borderId="11" fillId="0" fontId="9" numFmtId="0" xfId="0" applyBorder="1" applyFont="1"/>
    <xf borderId="5" fillId="0" fontId="4" numFmtId="0" xfId="0" applyAlignment="1" applyBorder="1" applyFont="1">
      <alignment horizontal="left"/>
    </xf>
    <xf borderId="5" fillId="0" fontId="4" numFmtId="0" xfId="0" applyAlignment="1" applyBorder="1" applyFont="1">
      <alignment horizontal="left" vertical="top"/>
    </xf>
    <xf borderId="5" fillId="0" fontId="10" numFmtId="0" xfId="0" applyAlignment="1" applyBorder="1" applyFont="1">
      <alignment horizontal="left"/>
    </xf>
    <xf borderId="5" fillId="0" fontId="4" numFmtId="49" xfId="0" applyAlignment="1" applyBorder="1" applyFont="1" applyNumberFormat="1">
      <alignment horizontal="left"/>
    </xf>
    <xf borderId="6" fillId="0" fontId="4" numFmtId="0" xfId="0" applyAlignment="1" applyBorder="1" applyFont="1">
      <alignment horizontal="left"/>
    </xf>
    <xf borderId="6" fillId="0" fontId="4" numFmtId="0" xfId="0" applyAlignment="1" applyBorder="1" applyFont="1">
      <alignment horizontal="left" vertical="top"/>
    </xf>
    <xf borderId="6" fillId="0" fontId="11" numFmtId="0" xfId="0" applyAlignment="1" applyBorder="1" applyFont="1">
      <alignment horizontal="left"/>
    </xf>
    <xf borderId="6" fillId="0" fontId="4" numFmtId="49" xfId="0" applyAlignment="1" applyBorder="1" applyFont="1" applyNumberFormat="1">
      <alignment horizontal="left"/>
    </xf>
    <xf borderId="6" fillId="0" fontId="6" numFmtId="0" xfId="0" applyAlignment="1" applyBorder="1" applyFont="1">
      <alignment horizontal="left"/>
    </xf>
    <xf borderId="6" fillId="0" fontId="12" numFmtId="0" xfId="0" applyAlignment="1" applyBorder="1" applyFont="1">
      <alignment horizontal="left"/>
    </xf>
    <xf borderId="6" fillId="0" fontId="13" numFmtId="0" xfId="0" applyAlignment="1" applyBorder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http://adc.bmj.com/" TargetMode="External"/><Relationship Id="rId3" Type="http://schemas.openxmlformats.org/officeDocument/2006/relationships/drawing" Target="../drawings/drawing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3.0"/>
    <col customWidth="1" min="2" max="2" width="20.86"/>
    <col customWidth="1" min="3" max="3" width="17.43"/>
    <col customWidth="1" min="4" max="4" width="12.29"/>
    <col customWidth="1" min="5" max="5" width="16.29"/>
    <col customWidth="1" min="6" max="6" width="13.86"/>
    <col customWidth="1" min="7" max="7" width="20.71"/>
    <col customWidth="1" min="8" max="8" width="14.0"/>
    <col customWidth="1" min="9" max="9" width="12.57"/>
    <col customWidth="1" min="10" max="10" width="8.71"/>
    <col customWidth="1" min="11" max="11" width="11.43"/>
    <col customWidth="1" min="12" max="12" width="16.14"/>
    <col customWidth="1" min="13" max="26" width="8.71"/>
  </cols>
  <sheetData>
    <row r="1" ht="15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1"/>
    </row>
    <row r="2" ht="15.75" customHeight="1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5" t="s">
        <v>11</v>
      </c>
      <c r="L2" s="4" t="s">
        <v>12</v>
      </c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7"/>
    </row>
    <row r="3" ht="15.75" customHeight="1">
      <c r="A3" s="8" t="s">
        <v>13</v>
      </c>
      <c r="B3" s="8" t="s">
        <v>14</v>
      </c>
      <c r="C3" s="9" t="str">
        <f>HYPERLINK("http://bmj.com/","http://bmj.com")</f>
        <v>http://bmj.com</v>
      </c>
      <c r="D3" s="8" t="s">
        <v>15</v>
      </c>
      <c r="E3" s="8" t="s">
        <v>16</v>
      </c>
      <c r="F3" s="8" t="s">
        <v>17</v>
      </c>
      <c r="G3" s="8" t="s">
        <v>18</v>
      </c>
      <c r="H3" s="8" t="s">
        <v>19</v>
      </c>
      <c r="I3" s="8">
        <v>23.259</v>
      </c>
      <c r="J3" s="8" t="s">
        <v>20</v>
      </c>
      <c r="K3" s="10" t="s">
        <v>21</v>
      </c>
      <c r="L3" s="8" t="s">
        <v>13</v>
      </c>
    </row>
    <row r="4" ht="15.75" customHeight="1">
      <c r="A4" s="11" t="s">
        <v>22</v>
      </c>
      <c r="B4" s="11" t="s">
        <v>23</v>
      </c>
      <c r="C4" s="12" t="str">
        <f>HYPERLINK("http://casereports.bmj.com","http://casereports.bmj.com")</f>
        <v>http://casereports.bmj.com</v>
      </c>
      <c r="D4" s="11" t="s">
        <v>24</v>
      </c>
      <c r="E4" s="11"/>
      <c r="F4" s="11" t="s">
        <v>25</v>
      </c>
      <c r="G4" s="11" t="s">
        <v>18</v>
      </c>
      <c r="H4" s="11" t="s">
        <v>26</v>
      </c>
      <c r="I4" s="11"/>
      <c r="J4" s="11"/>
      <c r="K4" s="13" t="s">
        <v>27</v>
      </c>
      <c r="L4" s="11"/>
    </row>
    <row r="5" ht="8.2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K5" s="15"/>
      <c r="L5" s="14"/>
    </row>
    <row r="6" ht="15.75" customHeight="1">
      <c r="A6" s="16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7"/>
      <c r="L6" s="16"/>
    </row>
    <row r="7" ht="15.75" customHeight="1">
      <c r="A7" s="18" t="s">
        <v>1</v>
      </c>
      <c r="B7" s="19" t="s">
        <v>2</v>
      </c>
      <c r="C7" s="19" t="s">
        <v>3</v>
      </c>
      <c r="D7" s="19" t="s">
        <v>4</v>
      </c>
      <c r="E7" s="19" t="s">
        <v>5</v>
      </c>
      <c r="F7" s="19" t="s">
        <v>6</v>
      </c>
      <c r="G7" s="19" t="s">
        <v>7</v>
      </c>
      <c r="H7" s="19" t="s">
        <v>8</v>
      </c>
      <c r="I7" s="19" t="s">
        <v>9</v>
      </c>
      <c r="J7" s="19" t="s">
        <v>10</v>
      </c>
      <c r="K7" s="20" t="s">
        <v>11</v>
      </c>
      <c r="L7" s="19" t="s">
        <v>12</v>
      </c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2"/>
    </row>
    <row r="8" ht="15.75" customHeight="1">
      <c r="A8" s="23" t="s">
        <v>29</v>
      </c>
      <c r="B8" s="24" t="s">
        <v>30</v>
      </c>
      <c r="C8" s="25" t="str">
        <f>HYPERLINK("http://ep.bmj.com/","http://ep.bmj.com")</f>
        <v>http://ep.bmj.com</v>
      </c>
      <c r="D8" s="23" t="s">
        <v>15</v>
      </c>
      <c r="E8" s="23" t="s">
        <v>31</v>
      </c>
      <c r="F8" s="23" t="s">
        <v>32</v>
      </c>
      <c r="G8" s="23" t="s">
        <v>33</v>
      </c>
      <c r="H8" s="23" t="s">
        <v>34</v>
      </c>
      <c r="I8" s="23">
        <v>1.59</v>
      </c>
      <c r="J8" s="23" t="s">
        <v>35</v>
      </c>
      <c r="K8" s="26" t="s">
        <v>36</v>
      </c>
      <c r="L8" s="23" t="s">
        <v>37</v>
      </c>
    </row>
    <row r="9" ht="15.75" customHeight="1">
      <c r="A9" s="27" t="s">
        <v>38</v>
      </c>
      <c r="B9" s="28" t="s">
        <v>39</v>
      </c>
      <c r="C9" s="29" t="str">
        <f>HYPERLINK("http://fn.bmj.com/","http://fn.bmj.com")</f>
        <v>http://fn.bmj.com</v>
      </c>
      <c r="D9" s="27" t="s">
        <v>15</v>
      </c>
      <c r="E9" s="27" t="s">
        <v>40</v>
      </c>
      <c r="F9" s="27" t="s">
        <v>41</v>
      </c>
      <c r="G9" s="27" t="s">
        <v>33</v>
      </c>
      <c r="H9" s="27" t="s">
        <v>34</v>
      </c>
      <c r="I9" s="27">
        <v>3.953</v>
      </c>
      <c r="J9" s="27" t="s">
        <v>42</v>
      </c>
      <c r="K9" s="30" t="s">
        <v>43</v>
      </c>
      <c r="L9" s="27" t="s">
        <v>37</v>
      </c>
    </row>
    <row r="10" ht="15.75" customHeight="1">
      <c r="A10" s="27" t="s">
        <v>44</v>
      </c>
      <c r="B10" s="28" t="s">
        <v>45</v>
      </c>
      <c r="C10" s="29" t="str">
        <f>HYPERLINK("http://ard.bmj.com/","http://ard.bmj.com")</f>
        <v>http://ard.bmj.com</v>
      </c>
      <c r="D10" s="27" t="s">
        <v>15</v>
      </c>
      <c r="E10" s="27" t="s">
        <v>46</v>
      </c>
      <c r="F10" s="27" t="s">
        <v>47</v>
      </c>
      <c r="G10" s="27" t="s">
        <v>48</v>
      </c>
      <c r="H10" s="27" t="s">
        <v>49</v>
      </c>
      <c r="I10" s="27">
        <v>12.35</v>
      </c>
      <c r="J10" s="27" t="s">
        <v>50</v>
      </c>
      <c r="K10" s="30" t="s">
        <v>51</v>
      </c>
      <c r="L10" s="27" t="s">
        <v>37</v>
      </c>
    </row>
    <row r="11" ht="15.75" customHeight="1">
      <c r="A11" s="27" t="s">
        <v>52</v>
      </c>
      <c r="B11" s="28" t="s">
        <v>53</v>
      </c>
      <c r="C11" s="29" t="s">
        <v>54</v>
      </c>
      <c r="D11" s="27" t="s">
        <v>15</v>
      </c>
      <c r="E11" s="27" t="s">
        <v>55</v>
      </c>
      <c r="F11" s="27" t="s">
        <v>56</v>
      </c>
      <c r="G11" s="27" t="s">
        <v>33</v>
      </c>
      <c r="H11" s="27" t="s">
        <v>49</v>
      </c>
      <c r="I11" s="27">
        <v>3.258</v>
      </c>
      <c r="J11" s="27" t="s">
        <v>57</v>
      </c>
      <c r="K11" s="30" t="s">
        <v>58</v>
      </c>
      <c r="L11" s="27" t="s">
        <v>37</v>
      </c>
    </row>
    <row r="12" ht="15.75" customHeight="1">
      <c r="A12" s="27" t="s">
        <v>59</v>
      </c>
      <c r="B12" s="28" t="s">
        <v>60</v>
      </c>
      <c r="C12" s="29" t="str">
        <f>HYPERLINK("http://ebm.bmj.com/","http://ebm.bmj.com")</f>
        <v>http://ebm.bmj.com</v>
      </c>
      <c r="D12" s="27" t="s">
        <v>15</v>
      </c>
      <c r="E12" s="31" t="s">
        <v>61</v>
      </c>
      <c r="F12" s="31" t="s">
        <v>62</v>
      </c>
      <c r="G12" s="27" t="s">
        <v>18</v>
      </c>
      <c r="H12" s="27" t="s">
        <v>34</v>
      </c>
      <c r="I12" s="27"/>
      <c r="J12" s="27"/>
      <c r="K12" s="30" t="s">
        <v>63</v>
      </c>
      <c r="L12" s="27" t="s">
        <v>37</v>
      </c>
    </row>
    <row r="13" ht="15.75" customHeight="1">
      <c r="A13" s="27" t="s">
        <v>64</v>
      </c>
      <c r="B13" s="28" t="s">
        <v>65</v>
      </c>
      <c r="C13" s="29" t="str">
        <f>HYPERLINK("http://qualitysafety.bmj.com/","http://qualitysafety.bmj.com")</f>
        <v>http://qualitysafety.bmj.com</v>
      </c>
      <c r="D13" s="27" t="s">
        <v>15</v>
      </c>
      <c r="E13" s="27" t="s">
        <v>66</v>
      </c>
      <c r="F13" s="27" t="s">
        <v>67</v>
      </c>
      <c r="G13" s="27" t="s">
        <v>68</v>
      </c>
      <c r="H13" s="27" t="s">
        <v>49</v>
      </c>
      <c r="I13" s="27">
        <v>7.226</v>
      </c>
      <c r="J13" s="27" t="s">
        <v>69</v>
      </c>
      <c r="K13" s="30" t="s">
        <v>70</v>
      </c>
      <c r="L13" s="27" t="s">
        <v>37</v>
      </c>
    </row>
    <row r="14" ht="15.75" customHeight="1">
      <c r="A14" s="27" t="s">
        <v>71</v>
      </c>
      <c r="B14" s="28" t="s">
        <v>72</v>
      </c>
      <c r="C14" s="29" t="str">
        <f>HYPERLINK("http://bjo.bmj.com/","http://bjo.bmj.com")</f>
        <v>http://bjo.bmj.com</v>
      </c>
      <c r="D14" s="27" t="s">
        <v>15</v>
      </c>
      <c r="E14" s="27" t="s">
        <v>73</v>
      </c>
      <c r="F14" s="27" t="s">
        <v>74</v>
      </c>
      <c r="G14" s="27" t="s">
        <v>75</v>
      </c>
      <c r="H14" s="27" t="s">
        <v>49</v>
      </c>
      <c r="I14" s="27">
        <v>3.384</v>
      </c>
      <c r="J14" s="27" t="s">
        <v>76</v>
      </c>
      <c r="K14" s="30" t="s">
        <v>77</v>
      </c>
      <c r="L14" s="27" t="s">
        <v>37</v>
      </c>
    </row>
    <row r="15" ht="15.75" customHeight="1">
      <c r="A15" s="27" t="s">
        <v>78</v>
      </c>
      <c r="B15" s="28" t="s">
        <v>79</v>
      </c>
      <c r="C15" s="29" t="str">
        <f>HYPERLINK("http://bjsm.bmj.com/","http://bjsm.bmj.com")</f>
        <v>http://bjsm.bmj.com</v>
      </c>
      <c r="D15" s="27" t="s">
        <v>15</v>
      </c>
      <c r="E15" s="27" t="s">
        <v>80</v>
      </c>
      <c r="F15" s="27" t="s">
        <v>81</v>
      </c>
      <c r="G15" s="27" t="s">
        <v>82</v>
      </c>
      <c r="H15" s="27" t="s">
        <v>83</v>
      </c>
      <c r="I15" s="27">
        <v>7.867</v>
      </c>
      <c r="J15" s="27" t="s">
        <v>84</v>
      </c>
      <c r="K15" s="30" t="s">
        <v>85</v>
      </c>
      <c r="L15" s="27" t="s">
        <v>37</v>
      </c>
    </row>
    <row r="16" ht="15.75" customHeight="1">
      <c r="A16" s="27" t="s">
        <v>86</v>
      </c>
      <c r="B16" s="28" t="s">
        <v>87</v>
      </c>
      <c r="C16" s="29" t="str">
        <f>HYPERLINK("http://emj.com/","http://emj.com")</f>
        <v>http://emj.com</v>
      </c>
      <c r="D16" s="27" t="s">
        <v>15</v>
      </c>
      <c r="E16" s="27" t="s">
        <v>88</v>
      </c>
      <c r="F16" s="27" t="s">
        <v>89</v>
      </c>
      <c r="G16" s="27" t="s">
        <v>90</v>
      </c>
      <c r="H16" s="27" t="s">
        <v>49</v>
      </c>
      <c r="I16" s="27">
        <v>2.046</v>
      </c>
      <c r="J16" s="27" t="s">
        <v>91</v>
      </c>
      <c r="K16" s="30" t="s">
        <v>92</v>
      </c>
      <c r="L16" s="27" t="s">
        <v>37</v>
      </c>
    </row>
    <row r="17" ht="15.75" customHeight="1">
      <c r="A17" s="27" t="s">
        <v>93</v>
      </c>
      <c r="B17" s="28" t="s">
        <v>94</v>
      </c>
      <c r="C17" s="29" t="str">
        <f>HYPERLINK("http://ebmh.bmj.com/","http://ebmh.bmj.com")</f>
        <v>http://ebmh.bmj.com</v>
      </c>
      <c r="D17" s="27" t="s">
        <v>15</v>
      </c>
      <c r="E17" s="27" t="s">
        <v>95</v>
      </c>
      <c r="F17" s="27" t="s">
        <v>96</v>
      </c>
      <c r="G17" s="27" t="s">
        <v>97</v>
      </c>
      <c r="H17" s="27" t="s">
        <v>34</v>
      </c>
      <c r="I17" s="27"/>
      <c r="J17" s="27"/>
      <c r="K17" s="30" t="s">
        <v>98</v>
      </c>
      <c r="L17" s="27" t="s">
        <v>37</v>
      </c>
    </row>
    <row r="18" ht="15.75" customHeight="1">
      <c r="A18" s="27" t="s">
        <v>99</v>
      </c>
      <c r="B18" s="28" t="s">
        <v>100</v>
      </c>
      <c r="C18" s="29" t="str">
        <f>HYPERLINK("http://ebn.bmj.com/","http://ebn.bmj.com")</f>
        <v>http://ebn.bmj.com</v>
      </c>
      <c r="D18" s="27" t="s">
        <v>15</v>
      </c>
      <c r="E18" s="27" t="s">
        <v>101</v>
      </c>
      <c r="F18" s="27" t="s">
        <v>102</v>
      </c>
      <c r="G18" s="27" t="s">
        <v>103</v>
      </c>
      <c r="H18" s="27" t="s">
        <v>104</v>
      </c>
      <c r="I18" s="27"/>
      <c r="J18" s="27"/>
      <c r="K18" s="30" t="s">
        <v>105</v>
      </c>
      <c r="L18" s="27" t="s">
        <v>37</v>
      </c>
    </row>
    <row r="19" ht="15.75" customHeight="1">
      <c r="A19" s="27" t="s">
        <v>106</v>
      </c>
      <c r="B19" s="28" t="s">
        <v>107</v>
      </c>
      <c r="C19" s="29" t="str">
        <f>HYPERLINK("http://fg.bmj.com/","http://fg.bmj.com")</f>
        <v>http://fg.bmj.com</v>
      </c>
      <c r="D19" s="27" t="s">
        <v>15</v>
      </c>
      <c r="E19" s="27" t="s">
        <v>108</v>
      </c>
      <c r="F19" s="27" t="s">
        <v>109</v>
      </c>
      <c r="G19" s="27" t="s">
        <v>110</v>
      </c>
      <c r="H19" s="27" t="s">
        <v>104</v>
      </c>
      <c r="I19" s="27"/>
      <c r="J19" s="27"/>
      <c r="K19" s="30" t="s">
        <v>111</v>
      </c>
      <c r="L19" s="27" t="s">
        <v>37</v>
      </c>
    </row>
    <row r="20" ht="15.75" customHeight="1">
      <c r="A20" s="27" t="s">
        <v>112</v>
      </c>
      <c r="B20" s="28" t="s">
        <v>113</v>
      </c>
      <c r="C20" s="29" t="str">
        <f>HYPERLINK("http://gut.bmj.com/","http://gut.bmj.com")</f>
        <v>http://gut.bmj.com</v>
      </c>
      <c r="D20" s="27" t="s">
        <v>15</v>
      </c>
      <c r="E20" s="27" t="s">
        <v>114</v>
      </c>
      <c r="F20" s="27" t="s">
        <v>115</v>
      </c>
      <c r="G20" s="27" t="s">
        <v>110</v>
      </c>
      <c r="H20" s="27" t="s">
        <v>49</v>
      </c>
      <c r="I20" s="27">
        <v>17.016</v>
      </c>
      <c r="J20" s="27" t="s">
        <v>116</v>
      </c>
      <c r="K20" s="30" t="s">
        <v>117</v>
      </c>
      <c r="L20" s="27" t="s">
        <v>37</v>
      </c>
    </row>
    <row r="21" ht="15.75" customHeight="1">
      <c r="A21" s="27" t="s">
        <v>118</v>
      </c>
      <c r="B21" s="28" t="s">
        <v>119</v>
      </c>
      <c r="C21" s="29" t="str">
        <f>HYPERLINK("http://heart.bmj.com/","http://heart.bmj.com")</f>
        <v>http://heart.bmj.com</v>
      </c>
      <c r="D21" s="27" t="s">
        <v>15</v>
      </c>
      <c r="E21" s="27" t="s">
        <v>120</v>
      </c>
      <c r="F21" s="27" t="s">
        <v>121</v>
      </c>
      <c r="G21" s="27" t="s">
        <v>122</v>
      </c>
      <c r="H21" s="27" t="s">
        <v>83</v>
      </c>
      <c r="I21" s="27">
        <v>5.42</v>
      </c>
      <c r="J21" s="27" t="s">
        <v>123</v>
      </c>
      <c r="K21" s="30" t="s">
        <v>51</v>
      </c>
      <c r="L21" s="27" t="s">
        <v>37</v>
      </c>
    </row>
    <row r="22" ht="15.75" customHeight="1">
      <c r="A22" s="27" t="s">
        <v>124</v>
      </c>
      <c r="B22" s="28" t="s">
        <v>125</v>
      </c>
      <c r="C22" s="29" t="str">
        <f>HYPERLINK("http://heartasia.bmj.com/","http://heartasia.bmj.com")</f>
        <v>http://heartasia.bmj.com</v>
      </c>
      <c r="D22" s="27" t="s">
        <v>24</v>
      </c>
      <c r="E22" s="32" t="s">
        <v>126</v>
      </c>
      <c r="F22" s="27" t="s">
        <v>127</v>
      </c>
      <c r="G22" s="27" t="s">
        <v>122</v>
      </c>
      <c r="H22" s="27" t="s">
        <v>26</v>
      </c>
      <c r="I22" s="27"/>
      <c r="J22" s="27"/>
      <c r="K22" s="30" t="s">
        <v>128</v>
      </c>
      <c r="L22" s="27" t="s">
        <v>37</v>
      </c>
    </row>
    <row r="23" ht="15.75" customHeight="1">
      <c r="A23" s="27" t="s">
        <v>129</v>
      </c>
      <c r="B23" s="28" t="s">
        <v>130</v>
      </c>
      <c r="C23" s="29" t="str">
        <f>HYPERLINK("http://ip.bmj.com/","http://ip.bmj.com")</f>
        <v>http://ip.bmj.com</v>
      </c>
      <c r="D23" s="27" t="s">
        <v>15</v>
      </c>
      <c r="E23" s="27" t="s">
        <v>131</v>
      </c>
      <c r="F23" s="27" t="s">
        <v>132</v>
      </c>
      <c r="G23" s="27" t="s">
        <v>133</v>
      </c>
      <c r="H23" s="27" t="s">
        <v>34</v>
      </c>
      <c r="I23" s="27">
        <v>2.42</v>
      </c>
      <c r="J23" s="27" t="s">
        <v>134</v>
      </c>
      <c r="K23" s="30" t="s">
        <v>135</v>
      </c>
      <c r="L23" s="27" t="s">
        <v>37</v>
      </c>
    </row>
    <row r="24" ht="15.75" customHeight="1">
      <c r="A24" s="27" t="s">
        <v>136</v>
      </c>
      <c r="B24" s="28" t="s">
        <v>137</v>
      </c>
      <c r="C24" s="29" t="str">
        <f>HYPERLINK("http://jcp.bmj.com/","http://jcp.bmj.com")</f>
        <v>http://jcp.bmj.com</v>
      </c>
      <c r="D24" s="27" t="s">
        <v>15</v>
      </c>
      <c r="E24" s="27" t="s">
        <v>138</v>
      </c>
      <c r="F24" s="27" t="s">
        <v>139</v>
      </c>
      <c r="G24" s="27" t="s">
        <v>140</v>
      </c>
      <c r="H24" s="27" t="s">
        <v>49</v>
      </c>
      <c r="I24" s="27">
        <v>2.894</v>
      </c>
      <c r="J24" s="27" t="s">
        <v>141</v>
      </c>
      <c r="K24" s="30" t="s">
        <v>142</v>
      </c>
      <c r="L24" s="27" t="s">
        <v>37</v>
      </c>
    </row>
    <row r="25" ht="15.75" customHeight="1">
      <c r="A25" s="27" t="s">
        <v>143</v>
      </c>
      <c r="B25" s="28" t="s">
        <v>144</v>
      </c>
      <c r="C25" s="29" t="str">
        <f>HYPERLINK("http://jech.bmj.com/","http://jech.bmj.com")</f>
        <v>http://jech.bmj.com</v>
      </c>
      <c r="D25" s="27" t="s">
        <v>15</v>
      </c>
      <c r="E25" s="27" t="s">
        <v>145</v>
      </c>
      <c r="F25" s="27" t="s">
        <v>146</v>
      </c>
      <c r="G25" s="27" t="s">
        <v>68</v>
      </c>
      <c r="H25" s="27" t="s">
        <v>49</v>
      </c>
      <c r="I25" s="27">
        <v>3.973</v>
      </c>
      <c r="J25" s="27" t="s">
        <v>147</v>
      </c>
      <c r="K25" s="30" t="s">
        <v>148</v>
      </c>
      <c r="L25" s="27" t="s">
        <v>37</v>
      </c>
    </row>
    <row r="26" ht="15.75" customHeight="1">
      <c r="A26" s="27" t="s">
        <v>149</v>
      </c>
      <c r="B26" s="28" t="s">
        <v>150</v>
      </c>
      <c r="C26" s="29" t="str">
        <f>HYPERLINK("http://jme.bmj.com/","http://jme.bmj.com")</f>
        <v>http://jme.bmj.com</v>
      </c>
      <c r="D26" s="27" t="s">
        <v>15</v>
      </c>
      <c r="E26" s="27" t="s">
        <v>151</v>
      </c>
      <c r="F26" s="27" t="s">
        <v>152</v>
      </c>
      <c r="G26" s="27" t="s">
        <v>153</v>
      </c>
      <c r="H26" s="27" t="s">
        <v>49</v>
      </c>
      <c r="I26" s="27">
        <v>1.889</v>
      </c>
      <c r="J26" s="27" t="s">
        <v>154</v>
      </c>
      <c r="K26" s="30" t="s">
        <v>155</v>
      </c>
      <c r="L26" s="27" t="s">
        <v>37</v>
      </c>
    </row>
    <row r="27" ht="15.75" customHeight="1">
      <c r="A27" s="27" t="s">
        <v>156</v>
      </c>
      <c r="B27" s="28" t="s">
        <v>157</v>
      </c>
      <c r="C27" s="29" t="str">
        <f>HYPERLINK("http://jmg.bmj.com/","http://jmg.bmj.com")</f>
        <v>http://jmg.bmj.com</v>
      </c>
      <c r="D27" s="27" t="s">
        <v>15</v>
      </c>
      <c r="E27" s="27" t="s">
        <v>158</v>
      </c>
      <c r="F27" s="27" t="s">
        <v>159</v>
      </c>
      <c r="G27" s="27" t="s">
        <v>160</v>
      </c>
      <c r="H27" s="27" t="s">
        <v>49</v>
      </c>
      <c r="I27" s="27">
        <v>5.751</v>
      </c>
      <c r="J27" s="27" t="s">
        <v>161</v>
      </c>
      <c r="K27" s="30" t="s">
        <v>162</v>
      </c>
      <c r="L27" s="27" t="s">
        <v>37</v>
      </c>
    </row>
    <row r="28" ht="15.75" customHeight="1">
      <c r="A28" s="27" t="s">
        <v>163</v>
      </c>
      <c r="B28" s="28" t="s">
        <v>164</v>
      </c>
      <c r="C28" s="29" t="str">
        <f>HYPERLINK("http://jnis.bmj.com/","http://jnis.bmj.com")</f>
        <v>http://jnis.bmj.com</v>
      </c>
      <c r="D28" s="27" t="s">
        <v>15</v>
      </c>
      <c r="E28" s="27" t="s">
        <v>165</v>
      </c>
      <c r="F28" s="27" t="s">
        <v>166</v>
      </c>
      <c r="G28" s="27" t="s">
        <v>167</v>
      </c>
      <c r="H28" s="27" t="s">
        <v>49</v>
      </c>
      <c r="I28" s="27">
        <v>3.524</v>
      </c>
      <c r="J28" s="27" t="s">
        <v>168</v>
      </c>
      <c r="K28" s="30" t="s">
        <v>169</v>
      </c>
      <c r="L28" s="27" t="s">
        <v>37</v>
      </c>
    </row>
    <row r="29" ht="15.75" customHeight="1">
      <c r="A29" s="27" t="s">
        <v>170</v>
      </c>
      <c r="B29" s="28" t="s">
        <v>171</v>
      </c>
      <c r="C29" s="29" t="str">
        <f>HYPERLINK("http://jnnp.bmj.com/","http://jnnp.bmj.com")</f>
        <v>http://jnnp.bmj.com</v>
      </c>
      <c r="D29" s="27" t="s">
        <v>15</v>
      </c>
      <c r="E29" s="27" t="s">
        <v>172</v>
      </c>
      <c r="F29" s="27" t="s">
        <v>173</v>
      </c>
      <c r="G29" s="27" t="s">
        <v>174</v>
      </c>
      <c r="H29" s="27" t="s">
        <v>49</v>
      </c>
      <c r="I29" s="27">
        <v>7.144</v>
      </c>
      <c r="J29" s="27" t="s">
        <v>175</v>
      </c>
      <c r="K29" s="30" t="s">
        <v>176</v>
      </c>
      <c r="L29" s="27" t="s">
        <v>37</v>
      </c>
    </row>
    <row r="30" ht="15.75" customHeight="1">
      <c r="A30" s="27" t="s">
        <v>177</v>
      </c>
      <c r="B30" s="28" t="s">
        <v>178</v>
      </c>
      <c r="C30" s="29" t="str">
        <f>HYPERLINK("http://mh.bmj.com/","http://mh.bmj.com")</f>
        <v>http://mh.bmj.com</v>
      </c>
      <c r="D30" s="27" t="s">
        <v>15</v>
      </c>
      <c r="E30" s="27" t="s">
        <v>179</v>
      </c>
      <c r="F30" s="27" t="s">
        <v>180</v>
      </c>
      <c r="G30" s="27" t="s">
        <v>177</v>
      </c>
      <c r="H30" s="27" t="s">
        <v>181</v>
      </c>
      <c r="I30" s="27"/>
      <c r="J30" s="27"/>
      <c r="K30" s="30" t="s">
        <v>182</v>
      </c>
      <c r="L30" s="27" t="s">
        <v>37</v>
      </c>
    </row>
    <row r="31" ht="15.75" customHeight="1">
      <c r="A31" s="27" t="s">
        <v>183</v>
      </c>
      <c r="B31" s="28" t="s">
        <v>184</v>
      </c>
      <c r="C31" s="29" t="str">
        <f>HYPERLINK("http://oem.bmj.com/","http://oem.bmj.com")</f>
        <v>http://oem.bmj.com</v>
      </c>
      <c r="D31" s="27" t="s">
        <v>15</v>
      </c>
      <c r="E31" s="27" t="s">
        <v>185</v>
      </c>
      <c r="F31" s="27" t="s">
        <v>186</v>
      </c>
      <c r="G31" s="27" t="s">
        <v>187</v>
      </c>
      <c r="H31" s="27" t="s">
        <v>49</v>
      </c>
      <c r="I31" s="27">
        <v>3.965</v>
      </c>
      <c r="J31" s="27" t="s">
        <v>188</v>
      </c>
      <c r="K31" s="30" t="s">
        <v>189</v>
      </c>
      <c r="L31" s="27" t="s">
        <v>37</v>
      </c>
    </row>
    <row r="32" ht="15.75" customHeight="1">
      <c r="A32" s="27" t="s">
        <v>190</v>
      </c>
      <c r="B32" s="28" t="s">
        <v>191</v>
      </c>
      <c r="C32" s="29" t="str">
        <f>HYPERLINK("http://pmj.bmj.com/","http://pmj.bmj.com")</f>
        <v>http://pmj.bmj.com</v>
      </c>
      <c r="D32" s="27" t="s">
        <v>15</v>
      </c>
      <c r="E32" s="27" t="s">
        <v>192</v>
      </c>
      <c r="F32" s="27" t="s">
        <v>193</v>
      </c>
      <c r="G32" s="27" t="s">
        <v>18</v>
      </c>
      <c r="H32" s="27" t="s">
        <v>49</v>
      </c>
      <c r="I32" s="27">
        <v>2.078</v>
      </c>
      <c r="J32" s="27" t="s">
        <v>194</v>
      </c>
      <c r="K32" s="30" t="s">
        <v>195</v>
      </c>
      <c r="L32" s="27" t="s">
        <v>37</v>
      </c>
    </row>
    <row r="33" ht="15.75" customHeight="1">
      <c r="A33" s="27" t="s">
        <v>196</v>
      </c>
      <c r="B33" s="28" t="s">
        <v>197</v>
      </c>
      <c r="C33" s="33" t="str">
        <f>HYPERLINK("http://pn.bmj.com","http://pn.bmj.com")</f>
        <v>http://pn.bmj.com</v>
      </c>
      <c r="D33" s="27" t="s">
        <v>15</v>
      </c>
      <c r="E33" s="27" t="s">
        <v>198</v>
      </c>
      <c r="F33" s="27" t="s">
        <v>199</v>
      </c>
      <c r="G33" s="27" t="s">
        <v>174</v>
      </c>
      <c r="H33" s="27" t="s">
        <v>34</v>
      </c>
      <c r="I33" s="27"/>
      <c r="J33" s="27"/>
      <c r="K33" s="30" t="s">
        <v>200</v>
      </c>
      <c r="L33" s="27" t="s">
        <v>37</v>
      </c>
    </row>
    <row r="34" ht="15.75" customHeight="1">
      <c r="A34" s="27" t="s">
        <v>201</v>
      </c>
      <c r="B34" s="28" t="s">
        <v>202</v>
      </c>
      <c r="C34" s="29" t="str">
        <f>HYPERLINK("http://sti.bmj.com/","http://sti.bmj.com")</f>
        <v>http://sti.bmj.com</v>
      </c>
      <c r="D34" s="27" t="s">
        <v>15</v>
      </c>
      <c r="E34" s="27" t="s">
        <v>203</v>
      </c>
      <c r="F34" s="27" t="s">
        <v>204</v>
      </c>
      <c r="G34" s="27" t="s">
        <v>205</v>
      </c>
      <c r="H34" s="27" t="s">
        <v>49</v>
      </c>
      <c r="I34" s="27">
        <v>3.346</v>
      </c>
      <c r="J34" s="27" t="s">
        <v>206</v>
      </c>
      <c r="K34" s="30" t="s">
        <v>207</v>
      </c>
      <c r="L34" s="27" t="s">
        <v>37</v>
      </c>
    </row>
    <row r="35" ht="15.75" customHeight="1">
      <c r="A35" s="27" t="s">
        <v>208</v>
      </c>
      <c r="B35" s="28" t="s">
        <v>209</v>
      </c>
      <c r="C35" s="29" t="str">
        <f>HYPERLINK("http://thorax.bmj.com/","http://thorax.bmj.com")</f>
        <v>http://thorax.bmj.com</v>
      </c>
      <c r="D35" s="27" t="s">
        <v>15</v>
      </c>
      <c r="E35" s="27" t="s">
        <v>210</v>
      </c>
      <c r="F35" s="27" t="s">
        <v>211</v>
      </c>
      <c r="G35" s="27" t="s">
        <v>212</v>
      </c>
      <c r="H35" s="27" t="s">
        <v>49</v>
      </c>
      <c r="I35" s="27">
        <v>9.655</v>
      </c>
      <c r="J35" s="27" t="s">
        <v>213</v>
      </c>
      <c r="K35" s="30" t="s">
        <v>214</v>
      </c>
      <c r="L35" s="27" t="s">
        <v>37</v>
      </c>
    </row>
    <row r="36" ht="15.75" customHeight="1">
      <c r="A36" s="27" t="s">
        <v>215</v>
      </c>
      <c r="B36" s="28" t="s">
        <v>216</v>
      </c>
      <c r="C36" s="29" t="str">
        <f>HYPERLINK("http://tobaccocontrol.bmj.com/","http://tobaccocontrol.bmj.com")</f>
        <v>http://tobaccocontrol.bmj.com</v>
      </c>
      <c r="D36" s="27" t="s">
        <v>15</v>
      </c>
      <c r="E36" s="27" t="s">
        <v>217</v>
      </c>
      <c r="F36" s="27" t="s">
        <v>218</v>
      </c>
      <c r="G36" s="27" t="s">
        <v>68</v>
      </c>
      <c r="H36" s="27" t="s">
        <v>219</v>
      </c>
      <c r="I36" s="27">
        <v>4.151</v>
      </c>
      <c r="J36" s="27" t="s">
        <v>220</v>
      </c>
      <c r="K36" s="30" t="s">
        <v>70</v>
      </c>
      <c r="L36" s="27" t="s">
        <v>37</v>
      </c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:id="rId2" ref="C11"/>
  </hyperlinks>
  <printOptions/>
  <pageMargins bottom="0.75" footer="0.0" header="0.0" left="0.7" right="0.7" top="0.75"/>
  <pageSetup orientation="landscape"/>
  <drawing r:id="rId3"/>
  <legacyDrawing r:id="rId4"/>
</worksheet>
</file>